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PT\My YT PPT\"/>
    </mc:Choice>
  </mc:AlternateContent>
  <xr:revisionPtr revIDLastSave="0" documentId="13_ncr:1_{4D5EDF8F-9E93-4B27-AED1-4FC7C6B2D229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DataSheet" sheetId="2" r:id="rId2"/>
  </sheets>
  <definedNames>
    <definedName name="mm_filterItem">mm_data_table[Mix]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6" i="1"/>
  <c r="E6" i="1"/>
  <c r="E7" i="1" l="1"/>
  <c r="E16" i="1"/>
  <c r="E17" i="1"/>
  <c r="E19" i="1"/>
  <c r="E20" i="1"/>
  <c r="E21" i="1"/>
  <c r="E18" i="1" l="1"/>
  <c r="D18" i="1"/>
  <c r="C18" i="1"/>
  <c r="E2" i="1"/>
  <c r="D2" i="1"/>
  <c r="C2" i="1"/>
  <c r="B18" i="1"/>
  <c r="B2" i="1"/>
  <c r="C13" i="1" l="1"/>
  <c r="E13" i="1" s="1"/>
  <c r="B13" i="1" s="1"/>
  <c r="D13" i="1" s="1"/>
  <c r="B21" i="1"/>
  <c r="C21" i="1" s="1"/>
  <c r="B17" i="1"/>
  <c r="D17" i="1" s="1"/>
  <c r="C17" i="1" l="1"/>
  <c r="D21" i="1"/>
</calcChain>
</file>

<file path=xl/sharedStrings.xml><?xml version="1.0" encoding="utf-8"?>
<sst xmlns="http://schemas.openxmlformats.org/spreadsheetml/2006/main" count="42" uniqueCount="31">
  <si>
    <t>Mix Design</t>
  </si>
  <si>
    <t>Cement</t>
  </si>
  <si>
    <t>Sand</t>
  </si>
  <si>
    <t>Aggregate</t>
  </si>
  <si>
    <t>Sum of mix</t>
  </si>
  <si>
    <t>Mix</t>
  </si>
  <si>
    <t>M-5</t>
  </si>
  <si>
    <t>M-7.5</t>
  </si>
  <si>
    <t>M-10</t>
  </si>
  <si>
    <t>M-15</t>
  </si>
  <si>
    <t>M-20</t>
  </si>
  <si>
    <t>M-25</t>
  </si>
  <si>
    <t>Sum of Mix</t>
  </si>
  <si>
    <t>Column1</t>
  </si>
  <si>
    <t>Column2</t>
  </si>
  <si>
    <t>Column3</t>
  </si>
  <si>
    <t>Column4</t>
  </si>
  <si>
    <t>VOLUME OF CONCRETE</t>
  </si>
  <si>
    <t>CEMENT</t>
  </si>
  <si>
    <t>SAND</t>
  </si>
  <si>
    <t>AGGREGATE</t>
  </si>
  <si>
    <t>CUM</t>
  </si>
  <si>
    <t>BAGS</t>
  </si>
  <si>
    <t>CFT</t>
  </si>
  <si>
    <t>KG</t>
  </si>
  <si>
    <t>CUF</t>
  </si>
  <si>
    <t>www.tutorialstipscivil.com www.youtube.com/tutorialstips https://www.facebook.com/tutorialstips/</t>
  </si>
  <si>
    <t>For Circular Slab Volume</t>
  </si>
  <si>
    <t>Radius</t>
  </si>
  <si>
    <t>Thickness</t>
  </si>
  <si>
    <t>0.200mm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</si>
</sst>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theme="5" tint="-0.249977111117893"/>
      </left>
      <right style="thick">
        <color theme="5" tint="-0.249977111117893"/>
      </right>
      <top style="thick">
        <color theme="5" tint="-0.249977111117893"/>
      </top>
      <bottom style="thick">
        <color theme="5" tint="-0.249977111117893"/>
      </bottom>
      <diagonal/>
    </border>
    <border>
      <left/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/>
      <top style="thick">
        <color theme="5" tint="-0.249977111117893"/>
      </top>
      <bottom style="thick">
        <color theme="5" tint="-0.249977111117893"/>
      </bottom>
      <diagonal/>
    </border>
    <border>
      <left/>
      <right/>
      <top/>
      <bottom style="thick">
        <color theme="5" tint="-0.249977111117893"/>
      </bottom>
      <diagonal/>
    </border>
    <border>
      <left style="thick">
        <color theme="5" tint="-0.249977111117893"/>
      </left>
      <right style="thick">
        <color theme="5" tint="-0.249977111117893"/>
      </right>
      <top/>
      <bottom style="thick">
        <color theme="5" tint="-0.249977111117893"/>
      </bottom>
      <diagonal/>
    </border>
    <border>
      <left style="thick">
        <color theme="5" tint="-0.249977111117893"/>
      </left>
      <right/>
      <top/>
      <bottom style="thick">
        <color theme="5" tint="-0.249977111117893"/>
      </bottom>
      <diagonal/>
    </border>
    <border>
      <left/>
      <right style="thick">
        <color theme="5" tint="-0.249977111117893"/>
      </right>
      <top/>
      <bottom style="thick">
        <color theme="5" tint="-0.249977111117893"/>
      </bottom>
      <diagonal/>
    </border>
    <border>
      <left/>
      <right/>
      <top style="thick">
        <color theme="5" tint="-0.249977111117893"/>
      </top>
      <bottom style="thick">
        <color theme="5" tint="-0.249977111117893"/>
      </bottom>
      <diagonal/>
    </border>
    <border>
      <left/>
      <right style="thick">
        <color theme="5" tint="-0.249977111117893"/>
      </right>
      <top style="thick">
        <color theme="5" tint="-0.249977111117893"/>
      </top>
      <bottom style="thick">
        <color theme="5" tint="-0.249977111117893"/>
      </bottom>
      <diagonal/>
    </border>
    <border>
      <left style="thick">
        <color theme="5" tint="-0.249977111117893"/>
      </left>
      <right style="thick">
        <color theme="5" tint="-0.249977111117893"/>
      </right>
      <top style="thick">
        <color theme="5" tint="-0.249977111117893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19" xfId="0" applyFont="1" applyFill="1" applyBorder="1"/>
    <xf numFmtId="0" fontId="12" fillId="3" borderId="24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21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4" fillId="0" borderId="0" xfId="0" applyFont="1" applyAlignment="1">
      <alignment wrapText="1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1</xdr:row>
      <xdr:rowOff>7620</xdr:rowOff>
    </xdr:from>
    <xdr:to>
      <xdr:col>13</xdr:col>
      <xdr:colOff>167640</xdr:colOff>
      <xdr:row>4</xdr:row>
      <xdr:rowOff>45720</xdr:rowOff>
    </xdr:to>
    <xdr:sp macro="" textlink="">
      <xdr:nvSpPr>
        <xdr:cNvPr id="2" name="Cylinder 1">
          <a:extLst>
            <a:ext uri="{FF2B5EF4-FFF2-40B4-BE49-F238E27FC236}">
              <a16:creationId xmlns:a16="http://schemas.microsoft.com/office/drawing/2014/main" id="{63E884B4-1682-4D82-93FB-40C75C73CCFE}"/>
            </a:ext>
          </a:extLst>
        </xdr:cNvPr>
        <xdr:cNvSpPr/>
      </xdr:nvSpPr>
      <xdr:spPr>
        <a:xfrm>
          <a:off x="6035040" y="342900"/>
          <a:ext cx="3893820" cy="952500"/>
        </a:xfrm>
        <a:prstGeom prst="can">
          <a:avLst>
            <a:gd name="adj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350520</xdr:colOff>
      <xdr:row>4</xdr:row>
      <xdr:rowOff>106680</xdr:rowOff>
    </xdr:from>
    <xdr:to>
      <xdr:col>13</xdr:col>
      <xdr:colOff>91440</xdr:colOff>
      <xdr:row>21</xdr:row>
      <xdr:rowOff>38100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E9E114D-8835-4FA5-A8E6-DE433146756A}"/>
            </a:ext>
          </a:extLst>
        </xdr:cNvPr>
        <xdr:cNvSpPr/>
      </xdr:nvSpPr>
      <xdr:spPr>
        <a:xfrm>
          <a:off x="5844540" y="1356360"/>
          <a:ext cx="4008120" cy="38938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13</xdr:col>
      <xdr:colOff>220980</xdr:colOff>
      <xdr:row>1</xdr:row>
      <xdr:rowOff>236220</xdr:rowOff>
    </xdr:from>
    <xdr:to>
      <xdr:col>13</xdr:col>
      <xdr:colOff>228600</xdr:colOff>
      <xdr:row>3</xdr:row>
      <xdr:rowOff>167640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0F2EE7B-A741-4334-8127-B7E6D0A3A069}"/>
            </a:ext>
          </a:extLst>
        </xdr:cNvPr>
        <xdr:cNvCxnSpPr/>
      </xdr:nvCxnSpPr>
      <xdr:spPr>
        <a:xfrm flipH="1">
          <a:off x="9982200" y="571500"/>
          <a:ext cx="7620" cy="541020"/>
        </a:xfrm>
        <a:prstGeom prst="straightConnector1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480060</xdr:colOff>
      <xdr:row>13</xdr:row>
      <xdr:rowOff>30480</xdr:rowOff>
    </xdr:from>
    <xdr:to>
      <xdr:col>13</xdr:col>
      <xdr:colOff>91440</xdr:colOff>
      <xdr:row>13</xdr:row>
      <xdr:rowOff>34290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69564A40-4BA6-4537-B578-AD2032D9FB3C}"/>
            </a:ext>
          </a:extLst>
        </xdr:cNvPr>
        <xdr:cNvCxnSpPr>
          <a:endCxn id="5" idx="6"/>
        </xdr:cNvCxnSpPr>
      </xdr:nvCxnSpPr>
      <xdr:spPr>
        <a:xfrm>
          <a:off x="7802880" y="3299460"/>
          <a:ext cx="2049780" cy="381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594360</xdr:colOff>
      <xdr:row>11</xdr:row>
      <xdr:rowOff>236220</xdr:rowOff>
    </xdr:from>
    <xdr:ext cx="421719" cy="31149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5D9F39-EB16-44AE-8ED0-AEEB19E18C03}"/>
            </a:ext>
          </a:extLst>
        </xdr:cNvPr>
        <xdr:cNvSpPr txBox="1"/>
      </xdr:nvSpPr>
      <xdr:spPr>
        <a:xfrm>
          <a:off x="8526780" y="2979420"/>
          <a:ext cx="42171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4m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mm_data_table" displayName="mm_data_table" ref="A1:I21" totalsRowShown="0">
  <autoFilter ref="A1:I21" xr:uid="{00000000-0009-0000-0100-000002000000}"/>
  <tableColumns count="9">
    <tableColumn id="1" xr3:uid="{00000000-0010-0000-0000-000001000000}" name="Mix"/>
    <tableColumn id="2" xr3:uid="{00000000-0010-0000-0000-000002000000}" name="Cement"/>
    <tableColumn id="3" xr3:uid="{00000000-0010-0000-0000-000003000000}" name="Sand"/>
    <tableColumn id="4" xr3:uid="{00000000-0010-0000-0000-000004000000}" name="Aggregate"/>
    <tableColumn id="5" xr3:uid="{00000000-0010-0000-0000-000005000000}" name="Sum of Mix"/>
    <tableColumn id="6" xr3:uid="{00000000-0010-0000-0000-000006000000}" name="Column1"/>
    <tableColumn id="7" xr3:uid="{00000000-0010-0000-0000-000007000000}" name="Column2"/>
    <tableColumn id="8" xr3:uid="{00000000-0010-0000-0000-000008000000}" name="Column3"/>
    <tableColumn id="9" xr3:uid="{00000000-0010-0000-0000-000009000000}" name="Column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workbookViewId="0">
      <selection activeCell="C27" sqref="C27:G31"/>
    </sheetView>
  </sheetViews>
  <sheetFormatPr defaultRowHeight="14.4" x14ac:dyDescent="0.3"/>
  <cols>
    <col min="1" max="1" width="16.5546875" bestFit="1" customWidth="1"/>
    <col min="2" max="2" width="11.88671875" bestFit="1" customWidth="1"/>
    <col min="3" max="3" width="10.88671875" customWidth="1"/>
    <col min="4" max="4" width="15.109375" customWidth="1"/>
    <col min="5" max="5" width="16.77734375" customWidth="1"/>
  </cols>
  <sheetData>
    <row r="1" spans="1:20" ht="26.4" customHeight="1" thickBot="1" x14ac:dyDescent="0.5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20" ht="24" thickBot="1" x14ac:dyDescent="0.5">
      <c r="A2" s="11" t="s">
        <v>9</v>
      </c>
      <c r="B2" s="12">
        <f>IFERROR(VLOOKUP(A2,mm_data_table[],2,0),"")</f>
        <v>1</v>
      </c>
      <c r="C2" s="13">
        <f>IFERROR(VLOOKUP(A2,mm_data_table[],3,0),"")</f>
        <v>2</v>
      </c>
      <c r="D2" s="14">
        <f>IFERROR(VLOOKUP(A2,mm_data_table[],4,0),"")</f>
        <v>4</v>
      </c>
      <c r="E2" s="14">
        <f>IFERROR(VLOOKUP(A2,mm_data_table[],5,0),"")</f>
        <v>7</v>
      </c>
    </row>
    <row r="3" spans="1:20" ht="24" thickBot="1" x14ac:dyDescent="0.5">
      <c r="A3" s="29"/>
      <c r="B3" s="29"/>
      <c r="C3" s="29"/>
      <c r="D3" s="29"/>
      <c r="E3" s="29"/>
      <c r="O3" s="57" t="s">
        <v>30</v>
      </c>
    </row>
    <row r="4" spans="1:20" ht="24" thickBot="1" x14ac:dyDescent="0.5">
      <c r="A4" s="29"/>
      <c r="B4" s="53" t="s">
        <v>27</v>
      </c>
      <c r="C4" s="54"/>
      <c r="D4" s="54"/>
      <c r="E4" s="55"/>
    </row>
    <row r="5" spans="1:20" ht="24" thickBot="1" x14ac:dyDescent="0.5">
      <c r="A5" s="29"/>
      <c r="B5" s="56" t="s">
        <v>28</v>
      </c>
      <c r="C5" s="14">
        <v>4</v>
      </c>
      <c r="D5" s="56" t="s">
        <v>29</v>
      </c>
      <c r="E5" s="14">
        <v>0.15</v>
      </c>
    </row>
    <row r="6" spans="1:20" ht="18.600000000000001" customHeight="1" thickBot="1" x14ac:dyDescent="0.35">
      <c r="C6" t="str">
        <f>IFERROR(VLOOKUP(A6,mm_data_table[],3,0),"")</f>
        <v/>
      </c>
      <c r="D6" s="30"/>
      <c r="E6" t="str">
        <f>IFERROR(VLOOKUP(A6,mm_data_table[],5,0),"")</f>
        <v/>
      </c>
    </row>
    <row r="7" spans="1:20" ht="14.4" customHeight="1" thickTop="1" x14ac:dyDescent="0.3">
      <c r="B7" s="40" t="s">
        <v>17</v>
      </c>
      <c r="C7" s="41"/>
      <c r="D7" s="46">
        <f>3.14*(C5*C5)*E5</f>
        <v>7.5359999999999996</v>
      </c>
      <c r="E7" s="37">
        <f>D7*1.54</f>
        <v>11.60544</v>
      </c>
      <c r="G7" s="51"/>
      <c r="H7" s="51"/>
      <c r="I7" s="51"/>
      <c r="J7" s="51"/>
    </row>
    <row r="8" spans="1:20" ht="14.4" customHeight="1" x14ac:dyDescent="0.3">
      <c r="B8" s="42"/>
      <c r="C8" s="43"/>
      <c r="D8" s="47"/>
      <c r="E8" s="38"/>
      <c r="G8" s="51"/>
      <c r="H8" s="51"/>
      <c r="I8" s="51"/>
      <c r="J8" s="51"/>
    </row>
    <row r="9" spans="1:20" ht="14.4" customHeight="1" thickBot="1" x14ac:dyDescent="0.35">
      <c r="B9" s="44"/>
      <c r="C9" s="45"/>
      <c r="D9" s="48"/>
      <c r="E9" s="39"/>
      <c r="G9" s="51"/>
      <c r="H9" s="51"/>
      <c r="I9" s="51"/>
      <c r="J9" s="51"/>
    </row>
    <row r="10" spans="1:20" ht="9.6" customHeight="1" thickTop="1" thickBot="1" x14ac:dyDescent="0.35">
      <c r="B10" s="15"/>
      <c r="C10" s="15"/>
      <c r="G10" s="51"/>
      <c r="H10" s="51"/>
      <c r="I10" s="51"/>
      <c r="J10" s="51"/>
    </row>
    <row r="11" spans="1:20" ht="22.2" thickTop="1" thickBot="1" x14ac:dyDescent="0.45">
      <c r="B11" s="34" t="s">
        <v>18</v>
      </c>
      <c r="C11" s="35"/>
      <c r="D11" s="35"/>
      <c r="E11" s="36"/>
      <c r="G11" s="51"/>
      <c r="H11" s="51"/>
      <c r="I11" s="51"/>
      <c r="J11" s="51"/>
      <c r="P11" s="49" t="s">
        <v>26</v>
      </c>
      <c r="Q11" s="49"/>
      <c r="R11" s="49"/>
      <c r="S11" s="49"/>
      <c r="T11" s="49"/>
    </row>
    <row r="12" spans="1:20" ht="19.2" thickTop="1" thickBot="1" x14ac:dyDescent="0.4">
      <c r="B12" s="16" t="s">
        <v>22</v>
      </c>
      <c r="C12" s="17" t="s">
        <v>21</v>
      </c>
      <c r="D12" s="16" t="s">
        <v>25</v>
      </c>
      <c r="E12" s="18" t="s">
        <v>24</v>
      </c>
      <c r="G12" s="51"/>
      <c r="H12" s="51"/>
      <c r="I12" s="51"/>
      <c r="J12" s="51"/>
      <c r="P12" s="50"/>
      <c r="Q12" s="50"/>
      <c r="R12" s="50"/>
      <c r="S12" s="50"/>
      <c r="T12" s="50"/>
    </row>
    <row r="13" spans="1:20" ht="22.2" thickTop="1" thickBot="1" x14ac:dyDescent="0.45">
      <c r="B13" s="22">
        <f>E13/50</f>
        <v>47.748095999999997</v>
      </c>
      <c r="C13" s="23">
        <f>(B2/E2)*E7</f>
        <v>1.6579199999999998</v>
      </c>
      <c r="D13" s="24">
        <f>B13*1.226</f>
        <v>58.539165695999998</v>
      </c>
      <c r="E13" s="25">
        <f>C13*1440</f>
        <v>2387.4047999999998</v>
      </c>
      <c r="P13" s="50"/>
      <c r="Q13" s="50"/>
      <c r="R13" s="50"/>
      <c r="S13" s="50"/>
      <c r="T13" s="50"/>
    </row>
    <row r="14" spans="1:20" ht="13.2" customHeight="1" thickTop="1" thickBot="1" x14ac:dyDescent="0.35">
      <c r="G14" s="52"/>
      <c r="H14" s="52"/>
      <c r="I14" s="52"/>
      <c r="J14" s="52"/>
      <c r="K14" s="52"/>
      <c r="P14" s="50"/>
      <c r="Q14" s="50"/>
      <c r="R14" s="50"/>
      <c r="S14" s="50"/>
      <c r="T14" s="50"/>
    </row>
    <row r="15" spans="1:20" ht="22.2" thickTop="1" thickBot="1" x14ac:dyDescent="0.45">
      <c r="B15" s="31" t="s">
        <v>19</v>
      </c>
      <c r="C15" s="32"/>
      <c r="D15" s="33"/>
      <c r="G15" s="52"/>
      <c r="H15" s="52"/>
      <c r="I15" s="52"/>
      <c r="J15" s="52"/>
      <c r="K15" s="52"/>
      <c r="P15" s="50"/>
      <c r="Q15" s="50"/>
      <c r="R15" s="50"/>
      <c r="S15" s="50"/>
      <c r="T15" s="50"/>
    </row>
    <row r="16" spans="1:20" ht="19.2" thickTop="1" thickBot="1" x14ac:dyDescent="0.4">
      <c r="B16" s="19" t="s">
        <v>21</v>
      </c>
      <c r="C16" s="19" t="s">
        <v>23</v>
      </c>
      <c r="D16" s="19" t="s">
        <v>24</v>
      </c>
      <c r="E16" t="str">
        <f>IFERROR(VLOOKUP(A16,mm_data_table[],5,0),"")</f>
        <v/>
      </c>
    </row>
    <row r="17" spans="2:7" ht="22.2" thickTop="1" thickBot="1" x14ac:dyDescent="0.45">
      <c r="B17" s="26">
        <f>(C2/E2)*E7</f>
        <v>3.3158399999999997</v>
      </c>
      <c r="C17" s="27">
        <f>B17*35.31</f>
        <v>117.0823104</v>
      </c>
      <c r="D17" s="22">
        <f>B17*1450</f>
        <v>4807.9679999999998</v>
      </c>
      <c r="E17" t="str">
        <f>IFERROR(VLOOKUP(A17,mm_data_table[],5,0),"")</f>
        <v/>
      </c>
    </row>
    <row r="18" spans="2:7" ht="13.2" customHeight="1" thickTop="1" thickBot="1" x14ac:dyDescent="0.35">
      <c r="B18" t="str">
        <f>IFERROR(VLOOKUP(A18,mm_data_table[],2,0),"")</f>
        <v/>
      </c>
      <c r="C18" t="str">
        <f>IFERROR(VLOOKUP(A18,mm_data_table[],3,0),"")</f>
        <v/>
      </c>
      <c r="D18" t="str">
        <f>IFERROR(VLOOKUP(A18,mm_data_table[],4,0),"")</f>
        <v/>
      </c>
      <c r="E18" t="str">
        <f>IFERROR(VLOOKUP(A18,mm_data_table[],5,0),"")</f>
        <v/>
      </c>
    </row>
    <row r="19" spans="2:7" ht="21.6" customHeight="1" thickTop="1" thickBot="1" x14ac:dyDescent="0.45">
      <c r="B19" s="31" t="s">
        <v>20</v>
      </c>
      <c r="C19" s="32"/>
      <c r="D19" s="33"/>
      <c r="E19" t="str">
        <f>IFERROR(VLOOKUP(A19,mm_data_table[],5,0),"")</f>
        <v/>
      </c>
    </row>
    <row r="20" spans="2:7" ht="19.2" thickTop="1" thickBot="1" x14ac:dyDescent="0.4">
      <c r="B20" s="20" t="s">
        <v>21</v>
      </c>
      <c r="C20" s="21" t="s">
        <v>23</v>
      </c>
      <c r="D20" s="20" t="s">
        <v>24</v>
      </c>
      <c r="E20" t="str">
        <f>IFERROR(VLOOKUP(A20,mm_data_table[],5,0),"")</f>
        <v/>
      </c>
    </row>
    <row r="21" spans="2:7" ht="22.2" thickTop="1" thickBot="1" x14ac:dyDescent="0.45">
      <c r="B21" s="22">
        <f>(D2/E2)*E7</f>
        <v>6.6316799999999994</v>
      </c>
      <c r="C21" s="28">
        <f>B21*35.31</f>
        <v>234.16462079999999</v>
      </c>
      <c r="D21" s="22">
        <f>B21*1500</f>
        <v>9947.5199999999986</v>
      </c>
      <c r="E21" t="str">
        <f>IFERROR(VLOOKUP(A21,mm_data_table[],5,0),"")</f>
        <v/>
      </c>
    </row>
    <row r="22" spans="2:7" ht="15" thickTop="1" x14ac:dyDescent="0.3"/>
    <row r="26" spans="2:7" ht="15" thickBot="1" x14ac:dyDescent="0.35"/>
    <row r="27" spans="2:7" x14ac:dyDescent="0.3">
      <c r="C27" s="49" t="s">
        <v>26</v>
      </c>
      <c r="D27" s="49"/>
      <c r="E27" s="49"/>
      <c r="F27" s="49"/>
      <c r="G27" s="49"/>
    </row>
    <row r="28" spans="2:7" x14ac:dyDescent="0.3">
      <c r="C28" s="50"/>
      <c r="D28" s="50"/>
      <c r="E28" s="50"/>
      <c r="F28" s="50"/>
      <c r="G28" s="50"/>
    </row>
    <row r="29" spans="2:7" x14ac:dyDescent="0.3">
      <c r="C29" s="50"/>
      <c r="D29" s="50"/>
      <c r="E29" s="50"/>
      <c r="F29" s="50"/>
      <c r="G29" s="50"/>
    </row>
    <row r="30" spans="2:7" x14ac:dyDescent="0.3">
      <c r="C30" s="50"/>
      <c r="D30" s="50"/>
      <c r="E30" s="50"/>
      <c r="F30" s="50"/>
      <c r="G30" s="50"/>
    </row>
    <row r="31" spans="2:7" x14ac:dyDescent="0.3">
      <c r="C31" s="50"/>
      <c r="D31" s="50"/>
      <c r="E31" s="50"/>
      <c r="F31" s="50"/>
      <c r="G31" s="50"/>
    </row>
  </sheetData>
  <mergeCells count="9">
    <mergeCell ref="P11:T15"/>
    <mergeCell ref="C27:G31"/>
    <mergeCell ref="B15:D15"/>
    <mergeCell ref="B19:D19"/>
    <mergeCell ref="B11:E11"/>
    <mergeCell ref="E7:E9"/>
    <mergeCell ref="B7:C9"/>
    <mergeCell ref="D7:D9"/>
    <mergeCell ref="B4:E4"/>
  </mergeCells>
  <dataValidations count="2">
    <dataValidation type="list" allowBlank="1" showInputMessage="1" showErrorMessage="1" sqref="J6" xr:uid="{00000000-0002-0000-0000-000001000000}">
      <formula1>"A,B,C,D,E"</formula1>
    </dataValidation>
    <dataValidation type="list" allowBlank="1" showInputMessage="1" showErrorMessage="1" sqref="A2:A25" xr:uid="{00000000-0002-0000-0000-000000000000}">
      <formula1>mm_filterItem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workbookViewId="0">
      <selection activeCell="J2" sqref="J2:N6"/>
    </sheetView>
  </sheetViews>
  <sheetFormatPr defaultRowHeight="14.4" x14ac:dyDescent="0.3"/>
  <cols>
    <col min="2" max="2" width="9.44140625" customWidth="1"/>
    <col min="3" max="3" width="7.109375" customWidth="1"/>
    <col min="4" max="4" width="11.44140625" customWidth="1"/>
    <col min="5" max="5" width="12.44140625" customWidth="1"/>
    <col min="6" max="9" width="10.44140625" customWidth="1"/>
  </cols>
  <sheetData>
    <row r="1" spans="1:14" ht="15" thickBot="1" x14ac:dyDescent="0.35">
      <c r="A1" s="7" t="s">
        <v>5</v>
      </c>
      <c r="B1" s="7" t="s">
        <v>1</v>
      </c>
      <c r="C1" s="7" t="s">
        <v>2</v>
      </c>
      <c r="D1" s="7" t="s">
        <v>3</v>
      </c>
      <c r="E1" s="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14" ht="14.4" customHeight="1" x14ac:dyDescent="0.3">
      <c r="A2" s="2" t="s">
        <v>6</v>
      </c>
      <c r="B2">
        <v>1</v>
      </c>
      <c r="C2">
        <v>5</v>
      </c>
      <c r="D2">
        <v>10</v>
      </c>
      <c r="E2" s="3">
        <v>16</v>
      </c>
      <c r="J2" s="49" t="s">
        <v>26</v>
      </c>
      <c r="K2" s="49"/>
      <c r="L2" s="49"/>
      <c r="M2" s="49"/>
      <c r="N2" s="49"/>
    </row>
    <row r="3" spans="1:14" x14ac:dyDescent="0.3">
      <c r="A3" s="2" t="s">
        <v>7</v>
      </c>
      <c r="B3">
        <v>1</v>
      </c>
      <c r="C3">
        <v>4</v>
      </c>
      <c r="D3">
        <v>8</v>
      </c>
      <c r="E3" s="3">
        <v>13</v>
      </c>
      <c r="J3" s="50"/>
      <c r="K3" s="50"/>
      <c r="L3" s="50"/>
      <c r="M3" s="50"/>
      <c r="N3" s="50"/>
    </row>
    <row r="4" spans="1:14" x14ac:dyDescent="0.3">
      <c r="A4" s="2" t="s">
        <v>8</v>
      </c>
      <c r="B4">
        <v>1</v>
      </c>
      <c r="C4">
        <v>3</v>
      </c>
      <c r="D4">
        <v>6</v>
      </c>
      <c r="E4" s="3">
        <v>10</v>
      </c>
      <c r="J4" s="50"/>
      <c r="K4" s="50"/>
      <c r="L4" s="50"/>
      <c r="M4" s="50"/>
      <c r="N4" s="50"/>
    </row>
    <row r="5" spans="1:14" x14ac:dyDescent="0.3">
      <c r="A5" s="2" t="s">
        <v>9</v>
      </c>
      <c r="B5">
        <v>1</v>
      </c>
      <c r="C5">
        <v>2</v>
      </c>
      <c r="D5">
        <v>4</v>
      </c>
      <c r="E5" s="3">
        <v>7</v>
      </c>
      <c r="J5" s="50"/>
      <c r="K5" s="50"/>
      <c r="L5" s="50"/>
      <c r="M5" s="50"/>
      <c r="N5" s="50"/>
    </row>
    <row r="6" spans="1:14" x14ac:dyDescent="0.3">
      <c r="A6" s="2" t="s">
        <v>10</v>
      </c>
      <c r="B6">
        <v>1</v>
      </c>
      <c r="C6">
        <v>1.5</v>
      </c>
      <c r="D6">
        <v>3</v>
      </c>
      <c r="E6" s="3">
        <v>5.5</v>
      </c>
      <c r="J6" s="50"/>
      <c r="K6" s="50"/>
      <c r="L6" s="50"/>
      <c r="M6" s="50"/>
      <c r="N6" s="50"/>
    </row>
    <row r="7" spans="1:14" x14ac:dyDescent="0.3">
      <c r="A7" s="4" t="s">
        <v>11</v>
      </c>
      <c r="B7" s="5">
        <v>1</v>
      </c>
      <c r="C7" s="5">
        <v>1</v>
      </c>
      <c r="D7" s="5">
        <v>2</v>
      </c>
      <c r="E7" s="6">
        <v>4</v>
      </c>
    </row>
  </sheetData>
  <mergeCells count="1">
    <mergeCell ref="J2:N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DataSheet</vt:lpstr>
      <vt:lpstr>mm_filterItem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Sah</dc:creator>
  <cp:lastModifiedBy>Amit Sah</cp:lastModifiedBy>
  <dcterms:created xsi:type="dcterms:W3CDTF">2018-08-19T10:42:00Z</dcterms:created>
  <dcterms:modified xsi:type="dcterms:W3CDTF">2019-03-01T14:15:56Z</dcterms:modified>
</cp:coreProperties>
</file>